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maine" sheetId="1" state="visible" r:id="rId1"/>
    <sheet xmlns:r="http://schemas.openxmlformats.org/officeDocument/2006/relationships" name="Mois" sheetId="2" state="visible" r:id="rId2"/>
    <sheet xmlns:r="http://schemas.openxmlformats.org/officeDocument/2006/relationships" name="Mode d’emploi" sheetId="3" state="visible" r:id="rId3"/>
  </sheets>
  <definedNames>
    <definedName name="_xlnm.Print_Area" localSheetId="0">'Semaine'!$A$1:$J$32</definedName>
    <definedName name="_xlnm.Print_Area" localSheetId="1">'Mois'!$A$1:$I$59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hh:mm"/>
    <numFmt numFmtId="166" formatCode="mmmm yyyy"/>
    <numFmt numFmtId="167" formatCode="ddd dd/mm/yyyy"/>
  </numFmts>
  <fonts count="16">
    <font>
      <name val="Calibri"/>
      <family val="2"/>
      <color theme="1"/>
      <sz val="11"/>
      <scheme val="minor"/>
    </font>
    <font>
      <name val="Calibri"/>
      <b val="1"/>
      <color rgb="000C2340"/>
      <sz val="16"/>
    </font>
    <font>
      <name val="Calibri"/>
      <i val="1"/>
      <color rgb="005A6978"/>
      <sz val="10"/>
    </font>
    <font>
      <b val="1"/>
      <color rgb="000C2340"/>
    </font>
    <font>
      <i val="1"/>
      <color rgb="005A6978"/>
      <sz val="9"/>
    </font>
    <font>
      <b val="1"/>
      <color rgb="00FFFFFF"/>
    </font>
    <font>
      <b val="1"/>
    </font>
    <font>
      <b val="1"/>
      <color rgb="00FFFFFF"/>
      <sz val="12"/>
    </font>
    <font>
      <b val="1"/>
      <color rgb="005A6978"/>
      <sz val="9"/>
    </font>
    <font>
      <color rgb="000A766A"/>
      <sz val="9"/>
      <u val="single"/>
    </font>
    <font>
      <b val="1"/>
      <color rgb="000C2340"/>
      <sz val="12"/>
    </font>
    <font>
      <color rgb="000C2340"/>
    </font>
    <font>
      <b val="1"/>
      <color rgb="000C2340"/>
      <sz val="16"/>
    </font>
    <font>
      <b val="1"/>
      <color rgb="00B0430B"/>
    </font>
    <font>
      <b val="1"/>
      <color rgb="000A766A"/>
      <sz val="13"/>
    </font>
    <font>
      <b val="1"/>
      <color rgb="000A766A"/>
      <u val="single"/>
    </font>
  </fonts>
  <fills count="7">
    <fill>
      <patternFill/>
    </fill>
    <fill>
      <patternFill patternType="gray125"/>
    </fill>
    <fill>
      <patternFill patternType="solid">
        <fgColor rgb="00EEF6F5"/>
      </patternFill>
    </fill>
    <fill>
      <patternFill patternType="solid">
        <fgColor rgb="00F1F4F7"/>
      </patternFill>
    </fill>
    <fill>
      <patternFill patternType="solid">
        <fgColor rgb="000C2340"/>
      </patternFill>
    </fill>
    <fill>
      <patternFill patternType="solid">
        <fgColor rgb="00E4E9EE"/>
      </patternFill>
    </fill>
    <fill>
      <patternFill patternType="solid">
        <fgColor rgb="000A766A"/>
      </patternFill>
    </fill>
  </fills>
  <borders count="5">
    <border>
      <left/>
      <right/>
      <top/>
      <bottom/>
      <diagonal/>
    </border>
    <border>
      <left style="thin">
        <color rgb="00B8C6D4"/>
      </left>
      <right style="thin">
        <color rgb="00B8C6D4"/>
      </right>
      <top style="thin">
        <color rgb="00B8C6D4"/>
      </top>
      <bottom style="thin">
        <color rgb="00B8C6D4"/>
      </bottom>
    </border>
    <border>
      <left/>
      <right/>
      <top style="thin">
        <color rgb="00B8C6D4"/>
      </top>
      <bottom/>
      <diagonal/>
    </border>
    <border>
      <left/>
      <right style="thin">
        <color rgb="00B8C6D4"/>
      </right>
      <top style="thin">
        <color rgb="00B8C6D4"/>
      </top>
      <bottom/>
      <diagonal/>
    </border>
    <border>
      <left/>
      <right style="thin">
        <color rgb="00B8C6D4"/>
      </right>
      <top style="thin">
        <color rgb="00B8C6D4"/>
      </top>
      <bottom style="thin">
        <color rgb="00B8C6D4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0" fillId="2" borderId="1" pivotButton="0" quotePrefix="0" xfId="0"/>
    <xf numFmtId="164" fontId="0" fillId="2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0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164" fontId="0" fillId="3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left" vertical="center" wrapText="1"/>
    </xf>
    <xf numFmtId="165" fontId="0" fillId="2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  <xf numFmtId="2" fontId="0" fillId="3" borderId="1" applyAlignment="1" pivotButton="0" quotePrefix="0" xfId="0">
      <alignment horizontal="center" vertical="center" wrapText="1"/>
    </xf>
    <xf numFmtId="2" fontId="6" fillId="3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164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2" fontId="7" fillId="6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top"/>
    </xf>
    <xf numFmtId="0" fontId="0" fillId="0" borderId="1" pivotButton="0" quotePrefix="0" xfId="0"/>
    <xf numFmtId="0" fontId="9" fillId="0" borderId="0" pivotButton="0" quotePrefix="0" xfId="0"/>
    <xf numFmtId="166" fontId="0" fillId="2" borderId="1" applyAlignment="1" pivotButton="0" quotePrefix="0" xfId="0">
      <alignment horizontal="center" vertical="center" wrapText="1"/>
    </xf>
    <xf numFmtId="167" fontId="0" fillId="3" borderId="1" applyAlignment="1" pivotButton="0" quotePrefix="0" xfId="0">
      <alignment horizontal="center" vertical="center" wrapText="1"/>
    </xf>
    <xf numFmtId="2" fontId="0" fillId="2" borderId="1" applyAlignment="1" pivotButton="0" quotePrefix="0" xfId="0">
      <alignment horizontal="center" vertical="center" wrapText="1"/>
    </xf>
    <xf numFmtId="2" fontId="5" fillId="6" borderId="1" applyAlignment="1" pivotButton="0" quotePrefix="0" xfId="0">
      <alignment horizontal="center" vertical="center" wrapText="1"/>
    </xf>
    <xf numFmtId="0" fontId="10" fillId="0" borderId="0" pivotButton="0" quotePrefix="0" xfId="0"/>
    <xf numFmtId="0" fontId="0" fillId="0" borderId="4" pivotButton="0" quotePrefix="0" xfId="0"/>
    <xf numFmtId="0" fontId="3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2" fontId="0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left" vertical="center" wrapText="1"/>
    </xf>
    <xf numFmtId="0" fontId="1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left" vertical="center" wrapText="1"/>
    </xf>
    <xf numFmtId="0" fontId="13" fillId="0" borderId="0" pivotButton="0" quotePrefix="0" xfId="0"/>
    <xf numFmtId="0" fontId="14" fillId="0" borderId="0" pivotButton="0" quotePrefix="0" xfId="0"/>
    <xf numFmtId="0" fontId="15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E4E9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restaheure.be/fonctionnalites/pointage-heures-chantier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prestaheure.be/fonctionnalites/pointage-heures-chantier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prestaheure.be/fonctionnalites/pointage-heures-chantier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30" customWidth="1" min="3" max="3"/>
    <col width="24" customWidth="1" min="4" max="4"/>
    <col width="9" customWidth="1" min="5" max="5"/>
    <col width="9" customWidth="1" min="6" max="6"/>
    <col width="9" customWidth="1" min="7" max="7"/>
    <col width="9" customWidth="1" min="8" max="8"/>
    <col width="10" customWidth="1" min="9" max="9"/>
    <col width="36" customWidth="1" min="10" max="10"/>
  </cols>
  <sheetData>
    <row r="1" ht="26" customHeight="1">
      <c r="A1" s="1" t="inlineStr">
        <is>
          <t>Feuille de pointage chantier — semaine</t>
        </is>
      </c>
    </row>
    <row r="2">
      <c r="A2" s="2" t="inlineStr">
        <is>
          <t>Remplissez les cases vertes. Les heures se calculent seules : départ − arrivée − pause. Heures au format 07:30, pause en minutes.</t>
        </is>
      </c>
    </row>
    <row r="4">
      <c r="A4" s="3" t="inlineStr">
        <is>
          <t>Entreprise</t>
        </is>
      </c>
      <c r="B4" s="4" t="n"/>
      <c r="C4" s="4" t="n"/>
      <c r="D4" s="4" t="n"/>
      <c r="E4" s="3" t="inlineStr">
        <is>
          <t>Ouvrier</t>
        </is>
      </c>
      <c r="F4" s="4" t="n"/>
      <c r="G4" s="4" t="n"/>
      <c r="H4" s="4" t="n"/>
      <c r="I4" s="4" t="n"/>
      <c r="J4" s="4" t="n"/>
    </row>
    <row r="5">
      <c r="A5" s="3" t="inlineStr">
        <is>
          <t>Semaine du</t>
        </is>
      </c>
      <c r="B5" s="5" t="n"/>
      <c r="C5" s="6" t="inlineStr">
        <is>
          <t>(date du lundi)</t>
        </is>
      </c>
      <c r="E5" s="3" t="inlineStr">
        <is>
          <t>Semaine n°</t>
        </is>
      </c>
      <c r="F5" s="7">
        <f>IF(B5="","",INT((B5-DATE(YEAR(B5-WEEKDAY(B5-1)+4),1,3)+WEEKDAY(DATE(YEAR(B5-WEEKDAY(B5-1)+4),1,3))+5)/7))</f>
        <v/>
      </c>
    </row>
    <row r="7" ht="30" customHeight="1">
      <c r="A7" s="8" t="inlineStr">
        <is>
          <t>Jour</t>
        </is>
      </c>
      <c r="B7" s="8" t="inlineStr">
        <is>
          <t>Date</t>
        </is>
      </c>
      <c r="C7" s="8" t="inlineStr">
        <is>
          <t>Chantier / client</t>
        </is>
      </c>
      <c r="D7" s="8" t="inlineStr">
        <is>
          <t>Adresse ou lieu</t>
        </is>
      </c>
      <c r="E7" s="8" t="inlineStr">
        <is>
          <t>Arrivée</t>
        </is>
      </c>
      <c r="F7" s="8" t="inlineStr">
        <is>
          <t>Départ</t>
        </is>
      </c>
      <c r="G7" s="8" t="inlineStr">
        <is>
          <t>Pause (min)</t>
        </is>
      </c>
      <c r="H7" s="8" t="inlineStr">
        <is>
          <t>Heures</t>
        </is>
      </c>
      <c r="I7" s="8" t="inlineStr">
        <is>
          <t>Total du jour</t>
        </is>
      </c>
      <c r="J7" s="8" t="inlineStr">
        <is>
          <t>Travaux réalisés / remarques</t>
        </is>
      </c>
    </row>
    <row r="8" ht="22" customHeight="1">
      <c r="A8" s="9" t="inlineStr">
        <is>
          <t>Lundi</t>
        </is>
      </c>
      <c r="B8" s="10">
        <f>IF($B$5="","",$B$5+0)</f>
        <v/>
      </c>
      <c r="C8" s="11" t="n"/>
      <c r="D8" s="11" t="n"/>
      <c r="E8" s="12" t="n"/>
      <c r="F8" s="12" t="n"/>
      <c r="G8" s="13" t="n"/>
      <c r="H8" s="14">
        <f>IF(OR(E8="",F8=""),"",ROUND(MOD(F8-E8,1)*24-IF(ISNUMBER(G8),G8,0)/60,2))</f>
        <v/>
      </c>
      <c r="I8" s="15">
        <f>IF(COUNT(H8:H9)=0,"",SUM(H8:H9))</f>
        <v/>
      </c>
      <c r="J8" s="11" t="n"/>
    </row>
    <row r="9" ht="22" customHeight="1">
      <c r="A9" s="7" t="n"/>
      <c r="B9" s="7" t="n"/>
      <c r="C9" s="11" t="n"/>
      <c r="D9" s="11" t="n"/>
      <c r="E9" s="12" t="n"/>
      <c r="F9" s="12" t="n"/>
      <c r="G9" s="13" t="n"/>
      <c r="H9" s="14">
        <f>IF(OR(E9="",F9=""),"",ROUND(MOD(F9-E9,1)*24-IF(ISNUMBER(G9),G9,0)/60,2))</f>
        <v/>
      </c>
      <c r="I9" s="7" t="n"/>
      <c r="J9" s="11" t="n"/>
    </row>
    <row r="10" ht="22" customHeight="1">
      <c r="A10" s="9" t="inlineStr">
        <is>
          <t>Mardi</t>
        </is>
      </c>
      <c r="B10" s="10">
        <f>IF($B$5="","",$B$5+1)</f>
        <v/>
      </c>
      <c r="C10" s="11" t="n"/>
      <c r="D10" s="11" t="n"/>
      <c r="E10" s="12" t="n"/>
      <c r="F10" s="12" t="n"/>
      <c r="G10" s="13" t="n"/>
      <c r="H10" s="14">
        <f>IF(OR(E10="",F10=""),"",ROUND(MOD(F10-E10,1)*24-IF(ISNUMBER(G10),G10,0)/60,2))</f>
        <v/>
      </c>
      <c r="I10" s="15">
        <f>IF(COUNT(H10:H11)=0,"",SUM(H10:H11))</f>
        <v/>
      </c>
      <c r="J10" s="11" t="n"/>
    </row>
    <row r="11" ht="22" customHeight="1">
      <c r="A11" s="7" t="n"/>
      <c r="B11" s="7" t="n"/>
      <c r="C11" s="11" t="n"/>
      <c r="D11" s="11" t="n"/>
      <c r="E11" s="12" t="n"/>
      <c r="F11" s="12" t="n"/>
      <c r="G11" s="13" t="n"/>
      <c r="H11" s="14">
        <f>IF(OR(E11="",F11=""),"",ROUND(MOD(F11-E11,1)*24-IF(ISNUMBER(G11),G11,0)/60,2))</f>
        <v/>
      </c>
      <c r="I11" s="7" t="n"/>
      <c r="J11" s="11" t="n"/>
    </row>
    <row r="12" ht="22" customHeight="1">
      <c r="A12" s="9" t="inlineStr">
        <is>
          <t>Mercredi</t>
        </is>
      </c>
      <c r="B12" s="10">
        <f>IF($B$5="","",$B$5+2)</f>
        <v/>
      </c>
      <c r="C12" s="11" t="n"/>
      <c r="D12" s="11" t="n"/>
      <c r="E12" s="12" t="n"/>
      <c r="F12" s="12" t="n"/>
      <c r="G12" s="13" t="n"/>
      <c r="H12" s="14">
        <f>IF(OR(E12="",F12=""),"",ROUND(MOD(F12-E12,1)*24-IF(ISNUMBER(G12),G12,0)/60,2))</f>
        <v/>
      </c>
      <c r="I12" s="15">
        <f>IF(COUNT(H12:H13)=0,"",SUM(H12:H13))</f>
        <v/>
      </c>
      <c r="J12" s="11" t="n"/>
    </row>
    <row r="13" ht="22" customHeight="1">
      <c r="A13" s="7" t="n"/>
      <c r="B13" s="7" t="n"/>
      <c r="C13" s="11" t="n"/>
      <c r="D13" s="11" t="n"/>
      <c r="E13" s="12" t="n"/>
      <c r="F13" s="12" t="n"/>
      <c r="G13" s="13" t="n"/>
      <c r="H13" s="14">
        <f>IF(OR(E13="",F13=""),"",ROUND(MOD(F13-E13,1)*24-IF(ISNUMBER(G13),G13,0)/60,2))</f>
        <v/>
      </c>
      <c r="I13" s="7" t="n"/>
      <c r="J13" s="11" t="n"/>
    </row>
    <row r="14" ht="22" customHeight="1">
      <c r="A14" s="9" t="inlineStr">
        <is>
          <t>Jeudi</t>
        </is>
      </c>
      <c r="B14" s="10">
        <f>IF($B$5="","",$B$5+3)</f>
        <v/>
      </c>
      <c r="C14" s="11" t="n"/>
      <c r="D14" s="11" t="n"/>
      <c r="E14" s="12" t="n"/>
      <c r="F14" s="12" t="n"/>
      <c r="G14" s="13" t="n"/>
      <c r="H14" s="14">
        <f>IF(OR(E14="",F14=""),"",ROUND(MOD(F14-E14,1)*24-IF(ISNUMBER(G14),G14,0)/60,2))</f>
        <v/>
      </c>
      <c r="I14" s="15">
        <f>IF(COUNT(H14:H15)=0,"",SUM(H14:H15))</f>
        <v/>
      </c>
      <c r="J14" s="11" t="n"/>
    </row>
    <row r="15" ht="22" customHeight="1">
      <c r="A15" s="7" t="n"/>
      <c r="B15" s="7" t="n"/>
      <c r="C15" s="11" t="n"/>
      <c r="D15" s="11" t="n"/>
      <c r="E15" s="12" t="n"/>
      <c r="F15" s="12" t="n"/>
      <c r="G15" s="13" t="n"/>
      <c r="H15" s="14">
        <f>IF(OR(E15="",F15=""),"",ROUND(MOD(F15-E15,1)*24-IF(ISNUMBER(G15),G15,0)/60,2))</f>
        <v/>
      </c>
      <c r="I15" s="7" t="n"/>
      <c r="J15" s="11" t="n"/>
    </row>
    <row r="16" ht="22" customHeight="1">
      <c r="A16" s="9" t="inlineStr">
        <is>
          <t>Vendredi</t>
        </is>
      </c>
      <c r="B16" s="10">
        <f>IF($B$5="","",$B$5+4)</f>
        <v/>
      </c>
      <c r="C16" s="11" t="n"/>
      <c r="D16" s="11" t="n"/>
      <c r="E16" s="12" t="n"/>
      <c r="F16" s="12" t="n"/>
      <c r="G16" s="13" t="n"/>
      <c r="H16" s="14">
        <f>IF(OR(E16="",F16=""),"",ROUND(MOD(F16-E16,1)*24-IF(ISNUMBER(G16),G16,0)/60,2))</f>
        <v/>
      </c>
      <c r="I16" s="15">
        <f>IF(COUNT(H16:H17)=0,"",SUM(H16:H17))</f>
        <v/>
      </c>
      <c r="J16" s="11" t="n"/>
    </row>
    <row r="17" ht="22" customHeight="1">
      <c r="A17" s="7" t="n"/>
      <c r="B17" s="7" t="n"/>
      <c r="C17" s="11" t="n"/>
      <c r="D17" s="11" t="n"/>
      <c r="E17" s="12" t="n"/>
      <c r="F17" s="12" t="n"/>
      <c r="G17" s="13" t="n"/>
      <c r="H17" s="14">
        <f>IF(OR(E17="",F17=""),"",ROUND(MOD(F17-E17,1)*24-IF(ISNUMBER(G17),G17,0)/60,2))</f>
        <v/>
      </c>
      <c r="I17" s="7" t="n"/>
      <c r="J17" s="11" t="n"/>
    </row>
    <row r="18" ht="22" customHeight="1">
      <c r="A18" s="16" t="inlineStr">
        <is>
          <t>Samedi</t>
        </is>
      </c>
      <c r="B18" s="17">
        <f>IF($B$5="","",$B$5+5)</f>
        <v/>
      </c>
      <c r="C18" s="11" t="n"/>
      <c r="D18" s="11" t="n"/>
      <c r="E18" s="12" t="n"/>
      <c r="F18" s="12" t="n"/>
      <c r="G18" s="13" t="n"/>
      <c r="H18" s="14">
        <f>IF(OR(E18="",F18=""),"",ROUND(MOD(F18-E18,1)*24-IF(ISNUMBER(G18),G18,0)/60,2))</f>
        <v/>
      </c>
      <c r="I18" s="15">
        <f>IF(COUNT(H18:H19)=0,"",SUM(H18:H19))</f>
        <v/>
      </c>
      <c r="J18" s="11" t="n"/>
    </row>
    <row r="19" ht="22" customHeight="1">
      <c r="A19" s="18" t="n"/>
      <c r="B19" s="18" t="n"/>
      <c r="C19" s="11" t="n"/>
      <c r="D19" s="11" t="n"/>
      <c r="E19" s="12" t="n"/>
      <c r="F19" s="12" t="n"/>
      <c r="G19" s="13" t="n"/>
      <c r="H19" s="14">
        <f>IF(OR(E19="",F19=""),"",ROUND(MOD(F19-E19,1)*24-IF(ISNUMBER(G19),G19,0)/60,2))</f>
        <v/>
      </c>
      <c r="I19" s="7" t="n"/>
      <c r="J19" s="11" t="n"/>
    </row>
    <row r="20" ht="22" customHeight="1">
      <c r="A20" s="16" t="inlineStr">
        <is>
          <t>Dimanche</t>
        </is>
      </c>
      <c r="B20" s="17">
        <f>IF($B$5="","",$B$5+6)</f>
        <v/>
      </c>
      <c r="C20" s="11" t="n"/>
      <c r="D20" s="11" t="n"/>
      <c r="E20" s="12" t="n"/>
      <c r="F20" s="12" t="n"/>
      <c r="G20" s="13" t="n"/>
      <c r="H20" s="14">
        <f>IF(OR(E20="",F20=""),"",ROUND(MOD(F20-E20,1)*24-IF(ISNUMBER(G20),G20,0)/60,2))</f>
        <v/>
      </c>
      <c r="I20" s="15">
        <f>IF(COUNT(H20:H21)=0,"",SUM(H20:H21))</f>
        <v/>
      </c>
      <c r="J20" s="11" t="n"/>
    </row>
    <row r="21" ht="22" customHeight="1">
      <c r="A21" s="18" t="n"/>
      <c r="B21" s="18" t="n"/>
      <c r="C21" s="11" t="n"/>
      <c r="D21" s="11" t="n"/>
      <c r="E21" s="12" t="n"/>
      <c r="F21" s="12" t="n"/>
      <c r="G21" s="13" t="n"/>
      <c r="H21" s="14">
        <f>IF(OR(E21="",F21=""),"",ROUND(MOD(F21-E21,1)*24-IF(ISNUMBER(G21),G21,0)/60,2))</f>
        <v/>
      </c>
      <c r="I21" s="7" t="n"/>
      <c r="J21" s="11" t="n"/>
    </row>
    <row r="22" ht="24" customHeight="1">
      <c r="G22" s="3" t="inlineStr">
        <is>
          <t>Total semaine</t>
        </is>
      </c>
      <c r="I22" s="19">
        <f>SUM(H8:H21)</f>
        <v/>
      </c>
    </row>
    <row r="24">
      <c r="A24" s="3" t="inlineStr">
        <is>
          <t>Absences</t>
        </is>
      </c>
      <c r="B24" s="11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5">
      <c r="B25" s="6" t="inlineStr">
        <is>
          <t>Congé, maladie, férié, intempéries… : notez le jour et le motif.</t>
        </is>
      </c>
    </row>
    <row r="27">
      <c r="A27" s="20" t="inlineStr">
        <is>
          <t>Signature de l’ouvrier</t>
        </is>
      </c>
      <c r="B27" s="21" t="n"/>
      <c r="C27" s="21" t="n"/>
      <c r="D27" s="21" t="n"/>
      <c r="F27" s="20" t="inlineStr">
        <is>
          <t>Signature du responsable</t>
        </is>
      </c>
      <c r="G27" s="21" t="n"/>
      <c r="H27" s="21" t="n"/>
      <c r="I27" s="21" t="n"/>
      <c r="J27" s="21" t="n"/>
    </row>
    <row r="28">
      <c r="A28" s="21" t="n"/>
      <c r="B28" s="21" t="n"/>
      <c r="C28" s="21" t="n"/>
      <c r="D28" s="21" t="n"/>
      <c r="F28" s="21" t="n"/>
      <c r="G28" s="21" t="n"/>
      <c r="H28" s="21" t="n"/>
      <c r="I28" s="21" t="n"/>
      <c r="J28" s="21" t="n"/>
    </row>
    <row r="29">
      <c r="A29" s="21" t="n"/>
      <c r="B29" s="21" t="n"/>
      <c r="C29" s="21" t="n"/>
      <c r="D29" s="21" t="n"/>
      <c r="F29" s="21" t="n"/>
      <c r="G29" s="21" t="n"/>
      <c r="H29" s="21" t="n"/>
      <c r="I29" s="21" t="n"/>
      <c r="J29" s="21" t="n"/>
    </row>
    <row r="30">
      <c r="A30" s="21" t="n"/>
      <c r="B30" s="21" t="n"/>
      <c r="C30" s="21" t="n"/>
      <c r="D30" s="21" t="n"/>
      <c r="F30" s="21" t="n"/>
      <c r="G30" s="21" t="n"/>
      <c r="H30" s="21" t="n"/>
      <c r="I30" s="21" t="n"/>
      <c r="J30" s="21" t="n"/>
    </row>
    <row r="32">
      <c r="A32" s="22" t="inlineStr">
        <is>
          <t>Fini le papier : avec Presta Heure, vos ouvriers pointent sur leur téléphone et vous recevez les heures déjà calculées → prestaheure.be</t>
        </is>
      </c>
    </row>
  </sheetData>
  <mergeCells count="30">
    <mergeCell ref="A32:J32"/>
    <mergeCell ref="B12:B13"/>
    <mergeCell ref="B18:B19"/>
    <mergeCell ref="B8:B9"/>
    <mergeCell ref="I16:I17"/>
    <mergeCell ref="A16:A17"/>
    <mergeCell ref="B14:B15"/>
    <mergeCell ref="I18:I19"/>
    <mergeCell ref="G22:H22"/>
    <mergeCell ref="A12:A13"/>
    <mergeCell ref="I12:I13"/>
    <mergeCell ref="B10:B11"/>
    <mergeCell ref="F27:J30"/>
    <mergeCell ref="A18:A19"/>
    <mergeCell ref="A14:A15"/>
    <mergeCell ref="B24:J24"/>
    <mergeCell ref="A27:D30"/>
    <mergeCell ref="I14:I15"/>
    <mergeCell ref="A1:J1"/>
    <mergeCell ref="A8:A9"/>
    <mergeCell ref="I8:I9"/>
    <mergeCell ref="B4:D4"/>
    <mergeCell ref="I20:I21"/>
    <mergeCell ref="A20:A21"/>
    <mergeCell ref="B20:B21"/>
    <mergeCell ref="A10:A11"/>
    <mergeCell ref="I10:I11"/>
    <mergeCell ref="B16:B17"/>
    <mergeCell ref="A2:J2"/>
    <mergeCell ref="F4:J4"/>
  </mergeCells>
  <dataValidations count="3">
    <dataValidation sqref="B5" showDropDown="0" showInputMessage="1" showErrorMessage="1" allowBlank="1" errorTitle="Date" error="Entrez une date, par exemple 02/11/2026." promptTitle="Date" prompt="Date du lundi, ex. 02/11/2026" type="date" operator="greaterThan">
      <formula1>36526</formula1>
    </dataValidation>
    <dataValidation sqref="E8:F21" showDropDown="0" showInputMessage="1" showErrorMessage="1" allowBlank="1" errorTitle="Heure" error="Entrez une heure au format 07:30 (avec deux-points)." promptTitle="Heure" prompt="Format 07:30" type="time" operator="between">
      <formula1>0</formula1>
      <formula2>0.999305555555556</formula2>
    </dataValidation>
    <dataValidation sqref="G8:G21" showDropDown="0" showInputMessage="1" showErrorMessage="1" allowBlank="1" errorTitle="Pause" error="La pause s’écrit en minutes, par exemple 30." promptTitle="Pause" prompt="En minutes, ex. 30" type="whole" operator="between">
      <formula1>0</formula1>
      <formula2>600</formula2>
    </dataValidation>
  </dataValidations>
  <hyperlinks>
    <hyperlink xmlns:r="http://schemas.openxmlformats.org/officeDocument/2006/relationships" ref="A32" r:id="rId1"/>
  </hyperlinks>
  <printOptions horizontalCentered="1"/>
  <pageMargins left="0.4" right="0.4" top="0.5" bottom="0.5" header="0.5" footer="0.5"/>
  <pageSetup orientation="landscape" paperSize="9" fitToHeight="1" fitToWidth="1"/>
  <headerFooter>
    <oddHeader/>
    <oddFooter>&amp;C&amp;8 Modèle gratuit Presta Heure · prestaheure.be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9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5" customWidth="1" min="1" max="1"/>
    <col width="32" customWidth="1" min="2" max="2"/>
    <col width="9" customWidth="1" min="3" max="3"/>
    <col width="9" customWidth="1" min="4" max="4"/>
    <col width="9" customWidth="1" min="5" max="5"/>
    <col width="10" customWidth="1" min="6" max="6"/>
    <col width="17" customWidth="1" min="7" max="7"/>
    <col width="10" customWidth="1" min="8" max="8"/>
    <col width="30" customWidth="1" min="9" max="9"/>
  </cols>
  <sheetData>
    <row r="1" ht="26" customHeight="1">
      <c r="A1" s="1" t="inlineStr">
        <is>
          <t>Feuille de pointage chantier — récapitulatif du mois</t>
        </is>
      </c>
    </row>
    <row r="2">
      <c r="A2" s="2" t="inlineStr">
        <is>
          <t>Entrez le 1er jour du mois : les dates se remplissent seules. Heures au format 07:30, pause en minutes, absence dans la liste.</t>
        </is>
      </c>
    </row>
    <row r="4">
      <c r="A4" s="3" t="inlineStr">
        <is>
          <t>Entreprise</t>
        </is>
      </c>
      <c r="B4" s="4" t="n"/>
      <c r="C4" s="4" t="n"/>
      <c r="D4" s="4" t="n"/>
      <c r="E4" s="3" t="inlineStr">
        <is>
          <t>Ouvrier</t>
        </is>
      </c>
      <c r="F4" s="4" t="n"/>
      <c r="G4" s="4" t="n"/>
      <c r="H4" s="4" t="n"/>
      <c r="I4" s="4" t="n"/>
    </row>
    <row r="5">
      <c r="A5" s="3" t="inlineStr">
        <is>
          <t>Mois (1er jour)</t>
        </is>
      </c>
      <c r="B5" s="23" t="n"/>
    </row>
    <row r="7" ht="30" customHeight="1">
      <c r="A7" s="8" t="inlineStr">
        <is>
          <t>Date</t>
        </is>
      </c>
      <c r="B7" s="8" t="inlineStr">
        <is>
          <t>Chantier(s) / client</t>
        </is>
      </c>
      <c r="C7" s="8" t="inlineStr">
        <is>
          <t>Arrivée</t>
        </is>
      </c>
      <c r="D7" s="8" t="inlineStr">
        <is>
          <t>Départ</t>
        </is>
      </c>
      <c r="E7" s="8" t="inlineStr">
        <is>
          <t>Pause (min)</t>
        </is>
      </c>
      <c r="F7" s="8" t="inlineStr">
        <is>
          <t>Heures prestées</t>
        </is>
      </c>
      <c r="G7" s="8" t="inlineStr">
        <is>
          <t>Absence</t>
        </is>
      </c>
      <c r="H7" s="8" t="inlineStr">
        <is>
          <t>Heures d’absence</t>
        </is>
      </c>
      <c r="I7" s="8" t="inlineStr">
        <is>
          <t>Remarques</t>
        </is>
      </c>
    </row>
    <row r="8">
      <c r="A8" s="24">
        <f>IF($B$5="","",$B$5)</f>
        <v/>
      </c>
      <c r="B8" s="11" t="n"/>
      <c r="C8" s="12" t="n"/>
      <c r="D8" s="12" t="n"/>
      <c r="E8" s="13" t="n"/>
      <c r="F8" s="14">
        <f>IF(OR(C8="",D8=""),"",ROUND(MOD(D8-C8,1)*24-IF(ISNUMBER(E8),E8,0)/60,2))</f>
        <v/>
      </c>
      <c r="G8" s="13" t="n"/>
      <c r="H8" s="25" t="n"/>
      <c r="I8" s="11" t="n"/>
    </row>
    <row r="9">
      <c r="A9" s="24">
        <f>IF(A8="","",IF(MONTH(A8+1)&lt;&gt;MONTH($B$5),"",A8+1))</f>
        <v/>
      </c>
      <c r="B9" s="11" t="n"/>
      <c r="C9" s="12" t="n"/>
      <c r="D9" s="12" t="n"/>
      <c r="E9" s="13" t="n"/>
      <c r="F9" s="14">
        <f>IF(OR(C9="",D9=""),"",ROUND(MOD(D9-C9,1)*24-IF(ISNUMBER(E9),E9,0)/60,2))</f>
        <v/>
      </c>
      <c r="G9" s="13" t="n"/>
      <c r="H9" s="25" t="n"/>
      <c r="I9" s="11" t="n"/>
    </row>
    <row r="10">
      <c r="A10" s="24">
        <f>IF(A9="","",IF(MONTH(A9+1)&lt;&gt;MONTH($B$5),"",A9+1))</f>
        <v/>
      </c>
      <c r="B10" s="11" t="n"/>
      <c r="C10" s="12" t="n"/>
      <c r="D10" s="12" t="n"/>
      <c r="E10" s="13" t="n"/>
      <c r="F10" s="14">
        <f>IF(OR(C10="",D10=""),"",ROUND(MOD(D10-C10,1)*24-IF(ISNUMBER(E10),E10,0)/60,2))</f>
        <v/>
      </c>
      <c r="G10" s="13" t="n"/>
      <c r="H10" s="25" t="n"/>
      <c r="I10" s="11" t="n"/>
    </row>
    <row r="11">
      <c r="A11" s="24">
        <f>IF(A10="","",IF(MONTH(A10+1)&lt;&gt;MONTH($B$5),"",A10+1))</f>
        <v/>
      </c>
      <c r="B11" s="11" t="n"/>
      <c r="C11" s="12" t="n"/>
      <c r="D11" s="12" t="n"/>
      <c r="E11" s="13" t="n"/>
      <c r="F11" s="14">
        <f>IF(OR(C11="",D11=""),"",ROUND(MOD(D11-C11,1)*24-IF(ISNUMBER(E11),E11,0)/60,2))</f>
        <v/>
      </c>
      <c r="G11" s="13" t="n"/>
      <c r="H11" s="25" t="n"/>
      <c r="I11" s="11" t="n"/>
    </row>
    <row r="12">
      <c r="A12" s="24">
        <f>IF(A11="","",IF(MONTH(A11+1)&lt;&gt;MONTH($B$5),"",A11+1))</f>
        <v/>
      </c>
      <c r="B12" s="11" t="n"/>
      <c r="C12" s="12" t="n"/>
      <c r="D12" s="12" t="n"/>
      <c r="E12" s="13" t="n"/>
      <c r="F12" s="14">
        <f>IF(OR(C12="",D12=""),"",ROUND(MOD(D12-C12,1)*24-IF(ISNUMBER(E12),E12,0)/60,2))</f>
        <v/>
      </c>
      <c r="G12" s="13" t="n"/>
      <c r="H12" s="25" t="n"/>
      <c r="I12" s="11" t="n"/>
    </row>
    <row r="13">
      <c r="A13" s="24">
        <f>IF(A12="","",IF(MONTH(A12+1)&lt;&gt;MONTH($B$5),"",A12+1))</f>
        <v/>
      </c>
      <c r="B13" s="11" t="n"/>
      <c r="C13" s="12" t="n"/>
      <c r="D13" s="12" t="n"/>
      <c r="E13" s="13" t="n"/>
      <c r="F13" s="14">
        <f>IF(OR(C13="",D13=""),"",ROUND(MOD(D13-C13,1)*24-IF(ISNUMBER(E13),E13,0)/60,2))</f>
        <v/>
      </c>
      <c r="G13" s="13" t="n"/>
      <c r="H13" s="25" t="n"/>
      <c r="I13" s="11" t="n"/>
    </row>
    <row r="14">
      <c r="A14" s="24">
        <f>IF(A13="","",IF(MONTH(A13+1)&lt;&gt;MONTH($B$5),"",A13+1))</f>
        <v/>
      </c>
      <c r="B14" s="11" t="n"/>
      <c r="C14" s="12" t="n"/>
      <c r="D14" s="12" t="n"/>
      <c r="E14" s="13" t="n"/>
      <c r="F14" s="14">
        <f>IF(OR(C14="",D14=""),"",ROUND(MOD(D14-C14,1)*24-IF(ISNUMBER(E14),E14,0)/60,2))</f>
        <v/>
      </c>
      <c r="G14" s="13" t="n"/>
      <c r="H14" s="25" t="n"/>
      <c r="I14" s="11" t="n"/>
    </row>
    <row r="15">
      <c r="A15" s="24">
        <f>IF(A14="","",IF(MONTH(A14+1)&lt;&gt;MONTH($B$5),"",A14+1))</f>
        <v/>
      </c>
      <c r="B15" s="11" t="n"/>
      <c r="C15" s="12" t="n"/>
      <c r="D15" s="12" t="n"/>
      <c r="E15" s="13" t="n"/>
      <c r="F15" s="14">
        <f>IF(OR(C15="",D15=""),"",ROUND(MOD(D15-C15,1)*24-IF(ISNUMBER(E15),E15,0)/60,2))</f>
        <v/>
      </c>
      <c r="G15" s="13" t="n"/>
      <c r="H15" s="25" t="n"/>
      <c r="I15" s="11" t="n"/>
    </row>
    <row r="16">
      <c r="A16" s="24">
        <f>IF(A15="","",IF(MONTH(A15+1)&lt;&gt;MONTH($B$5),"",A15+1))</f>
        <v/>
      </c>
      <c r="B16" s="11" t="n"/>
      <c r="C16" s="12" t="n"/>
      <c r="D16" s="12" t="n"/>
      <c r="E16" s="13" t="n"/>
      <c r="F16" s="14">
        <f>IF(OR(C16="",D16=""),"",ROUND(MOD(D16-C16,1)*24-IF(ISNUMBER(E16),E16,0)/60,2))</f>
        <v/>
      </c>
      <c r="G16" s="13" t="n"/>
      <c r="H16" s="25" t="n"/>
      <c r="I16" s="11" t="n"/>
    </row>
    <row r="17">
      <c r="A17" s="24">
        <f>IF(A16="","",IF(MONTH(A16+1)&lt;&gt;MONTH($B$5),"",A16+1))</f>
        <v/>
      </c>
      <c r="B17" s="11" t="n"/>
      <c r="C17" s="12" t="n"/>
      <c r="D17" s="12" t="n"/>
      <c r="E17" s="13" t="n"/>
      <c r="F17" s="14">
        <f>IF(OR(C17="",D17=""),"",ROUND(MOD(D17-C17,1)*24-IF(ISNUMBER(E17),E17,0)/60,2))</f>
        <v/>
      </c>
      <c r="G17" s="13" t="n"/>
      <c r="H17" s="25" t="n"/>
      <c r="I17" s="11" t="n"/>
    </row>
    <row r="18">
      <c r="A18" s="24">
        <f>IF(A17="","",IF(MONTH(A17+1)&lt;&gt;MONTH($B$5),"",A17+1))</f>
        <v/>
      </c>
      <c r="B18" s="11" t="n"/>
      <c r="C18" s="12" t="n"/>
      <c r="D18" s="12" t="n"/>
      <c r="E18" s="13" t="n"/>
      <c r="F18" s="14">
        <f>IF(OR(C18="",D18=""),"",ROUND(MOD(D18-C18,1)*24-IF(ISNUMBER(E18),E18,0)/60,2))</f>
        <v/>
      </c>
      <c r="G18" s="13" t="n"/>
      <c r="H18" s="25" t="n"/>
      <c r="I18" s="11" t="n"/>
    </row>
    <row r="19">
      <c r="A19" s="24">
        <f>IF(A18="","",IF(MONTH(A18+1)&lt;&gt;MONTH($B$5),"",A18+1))</f>
        <v/>
      </c>
      <c r="B19" s="11" t="n"/>
      <c r="C19" s="12" t="n"/>
      <c r="D19" s="12" t="n"/>
      <c r="E19" s="13" t="n"/>
      <c r="F19" s="14">
        <f>IF(OR(C19="",D19=""),"",ROUND(MOD(D19-C19,1)*24-IF(ISNUMBER(E19),E19,0)/60,2))</f>
        <v/>
      </c>
      <c r="G19" s="13" t="n"/>
      <c r="H19" s="25" t="n"/>
      <c r="I19" s="11" t="n"/>
    </row>
    <row r="20">
      <c r="A20" s="24">
        <f>IF(A19="","",IF(MONTH(A19+1)&lt;&gt;MONTH($B$5),"",A19+1))</f>
        <v/>
      </c>
      <c r="B20" s="11" t="n"/>
      <c r="C20" s="12" t="n"/>
      <c r="D20" s="12" t="n"/>
      <c r="E20" s="13" t="n"/>
      <c r="F20" s="14">
        <f>IF(OR(C20="",D20=""),"",ROUND(MOD(D20-C20,1)*24-IF(ISNUMBER(E20),E20,0)/60,2))</f>
        <v/>
      </c>
      <c r="G20" s="13" t="n"/>
      <c r="H20" s="25" t="n"/>
      <c r="I20" s="11" t="n"/>
    </row>
    <row r="21">
      <c r="A21" s="24">
        <f>IF(A20="","",IF(MONTH(A20+1)&lt;&gt;MONTH($B$5),"",A20+1))</f>
        <v/>
      </c>
      <c r="B21" s="11" t="n"/>
      <c r="C21" s="12" t="n"/>
      <c r="D21" s="12" t="n"/>
      <c r="E21" s="13" t="n"/>
      <c r="F21" s="14">
        <f>IF(OR(C21="",D21=""),"",ROUND(MOD(D21-C21,1)*24-IF(ISNUMBER(E21),E21,0)/60,2))</f>
        <v/>
      </c>
      <c r="G21" s="13" t="n"/>
      <c r="H21" s="25" t="n"/>
      <c r="I21" s="11" t="n"/>
    </row>
    <row r="22">
      <c r="A22" s="24">
        <f>IF(A21="","",IF(MONTH(A21+1)&lt;&gt;MONTH($B$5),"",A21+1))</f>
        <v/>
      </c>
      <c r="B22" s="11" t="n"/>
      <c r="C22" s="12" t="n"/>
      <c r="D22" s="12" t="n"/>
      <c r="E22" s="13" t="n"/>
      <c r="F22" s="14">
        <f>IF(OR(C22="",D22=""),"",ROUND(MOD(D22-C22,1)*24-IF(ISNUMBER(E22),E22,0)/60,2))</f>
        <v/>
      </c>
      <c r="G22" s="13" t="n"/>
      <c r="H22" s="25" t="n"/>
      <c r="I22" s="11" t="n"/>
    </row>
    <row r="23">
      <c r="A23" s="24">
        <f>IF(A22="","",IF(MONTH(A22+1)&lt;&gt;MONTH($B$5),"",A22+1))</f>
        <v/>
      </c>
      <c r="B23" s="11" t="n"/>
      <c r="C23" s="12" t="n"/>
      <c r="D23" s="12" t="n"/>
      <c r="E23" s="13" t="n"/>
      <c r="F23" s="14">
        <f>IF(OR(C23="",D23=""),"",ROUND(MOD(D23-C23,1)*24-IF(ISNUMBER(E23),E23,0)/60,2))</f>
        <v/>
      </c>
      <c r="G23" s="13" t="n"/>
      <c r="H23" s="25" t="n"/>
      <c r="I23" s="11" t="n"/>
    </row>
    <row r="24">
      <c r="A24" s="24">
        <f>IF(A23="","",IF(MONTH(A23+1)&lt;&gt;MONTH($B$5),"",A23+1))</f>
        <v/>
      </c>
      <c r="B24" s="11" t="n"/>
      <c r="C24" s="12" t="n"/>
      <c r="D24" s="12" t="n"/>
      <c r="E24" s="13" t="n"/>
      <c r="F24" s="14">
        <f>IF(OR(C24="",D24=""),"",ROUND(MOD(D24-C24,1)*24-IF(ISNUMBER(E24),E24,0)/60,2))</f>
        <v/>
      </c>
      <c r="G24" s="13" t="n"/>
      <c r="H24" s="25" t="n"/>
      <c r="I24" s="11" t="n"/>
    </row>
    <row r="25">
      <c r="A25" s="24">
        <f>IF(A24="","",IF(MONTH(A24+1)&lt;&gt;MONTH($B$5),"",A24+1))</f>
        <v/>
      </c>
      <c r="B25" s="11" t="n"/>
      <c r="C25" s="12" t="n"/>
      <c r="D25" s="12" t="n"/>
      <c r="E25" s="13" t="n"/>
      <c r="F25" s="14">
        <f>IF(OR(C25="",D25=""),"",ROUND(MOD(D25-C25,1)*24-IF(ISNUMBER(E25),E25,0)/60,2))</f>
        <v/>
      </c>
      <c r="G25" s="13" t="n"/>
      <c r="H25" s="25" t="n"/>
      <c r="I25" s="11" t="n"/>
    </row>
    <row r="26">
      <c r="A26" s="24">
        <f>IF(A25="","",IF(MONTH(A25+1)&lt;&gt;MONTH($B$5),"",A25+1))</f>
        <v/>
      </c>
      <c r="B26" s="11" t="n"/>
      <c r="C26" s="12" t="n"/>
      <c r="D26" s="12" t="n"/>
      <c r="E26" s="13" t="n"/>
      <c r="F26" s="14">
        <f>IF(OR(C26="",D26=""),"",ROUND(MOD(D26-C26,1)*24-IF(ISNUMBER(E26),E26,0)/60,2))</f>
        <v/>
      </c>
      <c r="G26" s="13" t="n"/>
      <c r="H26" s="25" t="n"/>
      <c r="I26" s="11" t="n"/>
    </row>
    <row r="27">
      <c r="A27" s="24">
        <f>IF(A26="","",IF(MONTH(A26+1)&lt;&gt;MONTH($B$5),"",A26+1))</f>
        <v/>
      </c>
      <c r="B27" s="11" t="n"/>
      <c r="C27" s="12" t="n"/>
      <c r="D27" s="12" t="n"/>
      <c r="E27" s="13" t="n"/>
      <c r="F27" s="14">
        <f>IF(OR(C27="",D27=""),"",ROUND(MOD(D27-C27,1)*24-IF(ISNUMBER(E27),E27,0)/60,2))</f>
        <v/>
      </c>
      <c r="G27" s="13" t="n"/>
      <c r="H27" s="25" t="n"/>
      <c r="I27" s="11" t="n"/>
    </row>
    <row r="28">
      <c r="A28" s="24">
        <f>IF(A27="","",IF(MONTH(A27+1)&lt;&gt;MONTH($B$5),"",A27+1))</f>
        <v/>
      </c>
      <c r="B28" s="11" t="n"/>
      <c r="C28" s="12" t="n"/>
      <c r="D28" s="12" t="n"/>
      <c r="E28" s="13" t="n"/>
      <c r="F28" s="14">
        <f>IF(OR(C28="",D28=""),"",ROUND(MOD(D28-C28,1)*24-IF(ISNUMBER(E28),E28,0)/60,2))</f>
        <v/>
      </c>
      <c r="G28" s="13" t="n"/>
      <c r="H28" s="25" t="n"/>
      <c r="I28" s="11" t="n"/>
    </row>
    <row r="29">
      <c r="A29" s="24">
        <f>IF(A28="","",IF(MONTH(A28+1)&lt;&gt;MONTH($B$5),"",A28+1))</f>
        <v/>
      </c>
      <c r="B29" s="11" t="n"/>
      <c r="C29" s="12" t="n"/>
      <c r="D29" s="12" t="n"/>
      <c r="E29" s="13" t="n"/>
      <c r="F29" s="14">
        <f>IF(OR(C29="",D29=""),"",ROUND(MOD(D29-C29,1)*24-IF(ISNUMBER(E29),E29,0)/60,2))</f>
        <v/>
      </c>
      <c r="G29" s="13" t="n"/>
      <c r="H29" s="25" t="n"/>
      <c r="I29" s="11" t="n"/>
    </row>
    <row r="30">
      <c r="A30" s="24">
        <f>IF(A29="","",IF(MONTH(A29+1)&lt;&gt;MONTH($B$5),"",A29+1))</f>
        <v/>
      </c>
      <c r="B30" s="11" t="n"/>
      <c r="C30" s="12" t="n"/>
      <c r="D30" s="12" t="n"/>
      <c r="E30" s="13" t="n"/>
      <c r="F30" s="14">
        <f>IF(OR(C30="",D30=""),"",ROUND(MOD(D30-C30,1)*24-IF(ISNUMBER(E30),E30,0)/60,2))</f>
        <v/>
      </c>
      <c r="G30" s="13" t="n"/>
      <c r="H30" s="25" t="n"/>
      <c r="I30" s="11" t="n"/>
    </row>
    <row r="31">
      <c r="A31" s="24">
        <f>IF(A30="","",IF(MONTH(A30+1)&lt;&gt;MONTH($B$5),"",A30+1))</f>
        <v/>
      </c>
      <c r="B31" s="11" t="n"/>
      <c r="C31" s="12" t="n"/>
      <c r="D31" s="12" t="n"/>
      <c r="E31" s="13" t="n"/>
      <c r="F31" s="14">
        <f>IF(OR(C31="",D31=""),"",ROUND(MOD(D31-C31,1)*24-IF(ISNUMBER(E31),E31,0)/60,2))</f>
        <v/>
      </c>
      <c r="G31" s="13" t="n"/>
      <c r="H31" s="25" t="n"/>
      <c r="I31" s="11" t="n"/>
    </row>
    <row r="32">
      <c r="A32" s="24">
        <f>IF(A31="","",IF(MONTH(A31+1)&lt;&gt;MONTH($B$5),"",A31+1))</f>
        <v/>
      </c>
      <c r="B32" s="11" t="n"/>
      <c r="C32" s="12" t="n"/>
      <c r="D32" s="12" t="n"/>
      <c r="E32" s="13" t="n"/>
      <c r="F32" s="14">
        <f>IF(OR(C32="",D32=""),"",ROUND(MOD(D32-C32,1)*24-IF(ISNUMBER(E32),E32,0)/60,2))</f>
        <v/>
      </c>
      <c r="G32" s="13" t="n"/>
      <c r="H32" s="25" t="n"/>
      <c r="I32" s="11" t="n"/>
    </row>
    <row r="33">
      <c r="A33" s="24">
        <f>IF(A32="","",IF(MONTH(A32+1)&lt;&gt;MONTH($B$5),"",A32+1))</f>
        <v/>
      </c>
      <c r="B33" s="11" t="n"/>
      <c r="C33" s="12" t="n"/>
      <c r="D33" s="12" t="n"/>
      <c r="E33" s="13" t="n"/>
      <c r="F33" s="14">
        <f>IF(OR(C33="",D33=""),"",ROUND(MOD(D33-C33,1)*24-IF(ISNUMBER(E33),E33,0)/60,2))</f>
        <v/>
      </c>
      <c r="G33" s="13" t="n"/>
      <c r="H33" s="25" t="n"/>
      <c r="I33" s="11" t="n"/>
    </row>
    <row r="34">
      <c r="A34" s="24">
        <f>IF(A33="","",IF(MONTH(A33+1)&lt;&gt;MONTH($B$5),"",A33+1))</f>
        <v/>
      </c>
      <c r="B34" s="11" t="n"/>
      <c r="C34" s="12" t="n"/>
      <c r="D34" s="12" t="n"/>
      <c r="E34" s="13" t="n"/>
      <c r="F34" s="14">
        <f>IF(OR(C34="",D34=""),"",ROUND(MOD(D34-C34,1)*24-IF(ISNUMBER(E34),E34,0)/60,2))</f>
        <v/>
      </c>
      <c r="G34" s="13" t="n"/>
      <c r="H34" s="25" t="n"/>
      <c r="I34" s="11" t="n"/>
    </row>
    <row r="35">
      <c r="A35" s="24">
        <f>IF(A34="","",IF(MONTH(A34+1)&lt;&gt;MONTH($B$5),"",A34+1))</f>
        <v/>
      </c>
      <c r="B35" s="11" t="n"/>
      <c r="C35" s="12" t="n"/>
      <c r="D35" s="12" t="n"/>
      <c r="E35" s="13" t="n"/>
      <c r="F35" s="14">
        <f>IF(OR(C35="",D35=""),"",ROUND(MOD(D35-C35,1)*24-IF(ISNUMBER(E35),E35,0)/60,2))</f>
        <v/>
      </c>
      <c r="G35" s="13" t="n"/>
      <c r="H35" s="25" t="n"/>
      <c r="I35" s="11" t="n"/>
    </row>
    <row r="36">
      <c r="A36" s="24">
        <f>IF(A35="","",IF(MONTH(A35+1)&lt;&gt;MONTH($B$5),"",A35+1))</f>
        <v/>
      </c>
      <c r="B36" s="11" t="n"/>
      <c r="C36" s="12" t="n"/>
      <c r="D36" s="12" t="n"/>
      <c r="E36" s="13" t="n"/>
      <c r="F36" s="14">
        <f>IF(OR(C36="",D36=""),"",ROUND(MOD(D36-C36,1)*24-IF(ISNUMBER(E36),E36,0)/60,2))</f>
        <v/>
      </c>
      <c r="G36" s="13" t="n"/>
      <c r="H36" s="25" t="n"/>
      <c r="I36" s="11" t="n"/>
    </row>
    <row r="37">
      <c r="A37" s="24">
        <f>IF(A36="","",IF(MONTH(A36+1)&lt;&gt;MONTH($B$5),"",A36+1))</f>
        <v/>
      </c>
      <c r="B37" s="11" t="n"/>
      <c r="C37" s="12" t="n"/>
      <c r="D37" s="12" t="n"/>
      <c r="E37" s="13" t="n"/>
      <c r="F37" s="14">
        <f>IF(OR(C37="",D37=""),"",ROUND(MOD(D37-C37,1)*24-IF(ISNUMBER(E37),E37,0)/60,2))</f>
        <v/>
      </c>
      <c r="G37" s="13" t="n"/>
      <c r="H37" s="25" t="n"/>
      <c r="I37" s="11" t="n"/>
    </row>
    <row r="38">
      <c r="A38" s="24">
        <f>IF(A37="","",IF(MONTH(A37+1)&lt;&gt;MONTH($B$5),"",A37+1))</f>
        <v/>
      </c>
      <c r="B38" s="11" t="n"/>
      <c r="C38" s="12" t="n"/>
      <c r="D38" s="12" t="n"/>
      <c r="E38" s="13" t="n"/>
      <c r="F38" s="14">
        <f>IF(OR(C38="",D38=""),"",ROUND(MOD(D38-C38,1)*24-IF(ISNUMBER(E38),E38,0)/60,2))</f>
        <v/>
      </c>
      <c r="G38" s="13" t="n"/>
      <c r="H38" s="25" t="n"/>
      <c r="I38" s="11" t="n"/>
    </row>
    <row r="39">
      <c r="E39" s="3" t="inlineStr">
        <is>
          <t>Total</t>
        </is>
      </c>
      <c r="F39" s="26">
        <f>SUM(F8:F38)</f>
        <v/>
      </c>
      <c r="H39" s="26">
        <f>SUM(H8:H38)</f>
        <v/>
      </c>
    </row>
    <row r="41">
      <c r="A41" s="27" t="inlineStr">
        <is>
          <t>Récapitulatif pour le secrétariat social</t>
        </is>
      </c>
    </row>
    <row r="42">
      <c r="A42" s="8" t="inlineStr">
        <is>
          <t>Motif</t>
        </is>
      </c>
      <c r="B42" s="8" t="inlineStr">
        <is>
          <t>Jours</t>
        </is>
      </c>
      <c r="C42" s="8" t="inlineStr">
        <is>
          <t>Heures</t>
        </is>
      </c>
      <c r="D42" s="28" t="n"/>
    </row>
    <row r="43">
      <c r="A43" s="29" t="inlineStr">
        <is>
          <t>Jours prestés</t>
        </is>
      </c>
      <c r="B43" s="30">
        <f>COUNTIF(F8:F38,"&gt;0")</f>
        <v/>
      </c>
      <c r="C43" s="31">
        <f>SUM(F8:F38)</f>
        <v/>
      </c>
      <c r="D43" s="30" t="n"/>
    </row>
    <row r="44">
      <c r="A44" s="32" t="inlineStr">
        <is>
          <t>Congé</t>
        </is>
      </c>
      <c r="B44" s="30">
        <f>COUNTIF(G8:G38,"Congé")</f>
        <v/>
      </c>
      <c r="C44" s="31">
        <f>SUMIF(G8:G38,"Congé",H8:H38)</f>
        <v/>
      </c>
      <c r="D44" s="30" t="n"/>
    </row>
    <row r="45">
      <c r="A45" s="32" t="inlineStr">
        <is>
          <t>Férié</t>
        </is>
      </c>
      <c r="B45" s="30">
        <f>COUNTIF(G8:G38,"Férié")</f>
        <v/>
      </c>
      <c r="C45" s="31">
        <f>SUMIF(G8:G38,"Férié",H8:H38)</f>
        <v/>
      </c>
      <c r="D45" s="30" t="n"/>
    </row>
    <row r="46">
      <c r="A46" s="32" t="inlineStr">
        <is>
          <t>Maladie</t>
        </is>
      </c>
      <c r="B46" s="30">
        <f>COUNTIF(G8:G38,"Maladie")</f>
        <v/>
      </c>
      <c r="C46" s="31">
        <f>SUMIF(G8:G38,"Maladie",H8:H38)</f>
        <v/>
      </c>
      <c r="D46" s="30" t="n"/>
    </row>
    <row r="47">
      <c r="A47" s="32" t="inlineStr">
        <is>
          <t>Accident du travail</t>
        </is>
      </c>
      <c r="B47" s="30">
        <f>COUNTIF(G8:G38,"Accident du travail")</f>
        <v/>
      </c>
      <c r="C47" s="31">
        <f>SUMIF(G8:G38,"Accident du travail",H8:H38)</f>
        <v/>
      </c>
      <c r="D47" s="30" t="n"/>
    </row>
    <row r="48">
      <c r="A48" s="32" t="inlineStr">
        <is>
          <t>Intempéries</t>
        </is>
      </c>
      <c r="B48" s="30">
        <f>COUNTIF(G8:G38,"Intempéries")</f>
        <v/>
      </c>
      <c r="C48" s="31">
        <f>SUMIF(G8:G38,"Intempéries",H8:H38)</f>
        <v/>
      </c>
      <c r="D48" s="30" t="n"/>
    </row>
    <row r="49">
      <c r="A49" s="32" t="inlineStr">
        <is>
          <t>Petit chômage</t>
        </is>
      </c>
      <c r="B49" s="30">
        <f>COUNTIF(G8:G38,"Petit chômage")</f>
        <v/>
      </c>
      <c r="C49" s="31">
        <f>SUMIF(G8:G38,"Petit chômage",H8:H38)</f>
        <v/>
      </c>
      <c r="D49" s="30" t="n"/>
    </row>
    <row r="50">
      <c r="A50" s="32" t="inlineStr">
        <is>
          <t>Récupération</t>
        </is>
      </c>
      <c r="B50" s="30">
        <f>COUNTIF(G8:G38,"Récupération")</f>
        <v/>
      </c>
      <c r="C50" s="31">
        <f>SUMIF(G8:G38,"Récupération",H8:H38)</f>
        <v/>
      </c>
      <c r="D50" s="30" t="n"/>
    </row>
    <row r="51">
      <c r="A51" s="32" t="inlineStr">
        <is>
          <t>Formation</t>
        </is>
      </c>
      <c r="B51" s="30">
        <f>COUNTIF(G8:G38,"Formation")</f>
        <v/>
      </c>
      <c r="C51" s="31">
        <f>SUMIF(G8:G38,"Formation",H8:H38)</f>
        <v/>
      </c>
      <c r="D51" s="30" t="n"/>
    </row>
    <row r="52">
      <c r="A52" s="32" t="inlineStr">
        <is>
          <t>Autre</t>
        </is>
      </c>
      <c r="B52" s="30">
        <f>COUNTIF(G8:G38,"Autre")</f>
        <v/>
      </c>
      <c r="C52" s="31">
        <f>SUMIF(G8:G38,"Autre",H8:H38)</f>
        <v/>
      </c>
      <c r="D52" s="30" t="n"/>
    </row>
    <row r="54">
      <c r="A54" s="20" t="inlineStr">
        <is>
          <t>Signature de l’ouvrier</t>
        </is>
      </c>
      <c r="B54" s="21" t="n"/>
      <c r="C54" s="21" t="n"/>
      <c r="D54" s="21" t="n"/>
      <c r="F54" s="20" t="inlineStr">
        <is>
          <t>Signature du responsable</t>
        </is>
      </c>
      <c r="G54" s="21" t="n"/>
      <c r="H54" s="21" t="n"/>
      <c r="I54" s="21" t="n"/>
    </row>
    <row r="55">
      <c r="A55" s="21" t="n"/>
      <c r="B55" s="21" t="n"/>
      <c r="C55" s="21" t="n"/>
      <c r="D55" s="21" t="n"/>
      <c r="F55" s="21" t="n"/>
      <c r="G55" s="21" t="n"/>
      <c r="H55" s="21" t="n"/>
      <c r="I55" s="21" t="n"/>
    </row>
    <row r="56">
      <c r="A56" s="21" t="n"/>
      <c r="B56" s="21" t="n"/>
      <c r="C56" s="21" t="n"/>
      <c r="D56" s="21" t="n"/>
      <c r="F56" s="21" t="n"/>
      <c r="G56" s="21" t="n"/>
      <c r="H56" s="21" t="n"/>
      <c r="I56" s="21" t="n"/>
    </row>
    <row r="57">
      <c r="A57" s="21" t="n"/>
      <c r="B57" s="21" t="n"/>
      <c r="C57" s="21" t="n"/>
      <c r="D57" s="21" t="n"/>
      <c r="F57" s="21" t="n"/>
      <c r="G57" s="21" t="n"/>
      <c r="H57" s="21" t="n"/>
      <c r="I57" s="21" t="n"/>
    </row>
    <row r="59">
      <c r="A59" s="22" t="inlineStr">
        <is>
          <t>Fini le papier : avec Presta Heure, vos ouvriers pointent sur leur téléphone et vous recevez les heures déjà calculées → prestaheure.be</t>
        </is>
      </c>
    </row>
  </sheetData>
  <mergeCells count="18">
    <mergeCell ref="C43:D43"/>
    <mergeCell ref="A59:I59"/>
    <mergeCell ref="A2:I2"/>
    <mergeCell ref="C46:D46"/>
    <mergeCell ref="C47:D47"/>
    <mergeCell ref="C51:D51"/>
    <mergeCell ref="F4:I4"/>
    <mergeCell ref="C42:D42"/>
    <mergeCell ref="B4:D4"/>
    <mergeCell ref="A1:I1"/>
    <mergeCell ref="C50:D50"/>
    <mergeCell ref="C45:D45"/>
    <mergeCell ref="C44:D44"/>
    <mergeCell ref="C52:D52"/>
    <mergeCell ref="A54:D57"/>
    <mergeCell ref="C48:D48"/>
    <mergeCell ref="F54:I57"/>
    <mergeCell ref="C49:D49"/>
  </mergeCells>
  <conditionalFormatting sqref="A8:I38">
    <cfRule type="expression" priority="1" dxfId="0">
      <formula>AND($A8&lt;&gt;"",WEEKDAY($A8,2)&gt;5)</formula>
    </cfRule>
  </conditionalFormatting>
  <dataValidations count="5">
    <dataValidation sqref="B5" showDropDown="0" showInputMessage="1" showErrorMessage="1" allowBlank="1" errorTitle="Date" error="Entrez une date, par exemple 02/11/2026." promptTitle="Date" prompt="Le 1er du mois, ex. 01/11/2026" type="date" operator="greaterThan">
      <formula1>36526</formula1>
    </dataValidation>
    <dataValidation sqref="C8:D38" showDropDown="0" showInputMessage="1" showErrorMessage="1" allowBlank="1" errorTitle="Heure" error="Entrez une heure au format 07:30 (avec deux-points)." promptTitle="Heure" prompt="Format 07:30" type="time" operator="between">
      <formula1>0</formula1>
      <formula2>0.999305555555556</formula2>
    </dataValidation>
    <dataValidation sqref="E8:E38" showDropDown="0" showInputMessage="1" showErrorMessage="1" allowBlank="1" errorTitle="Pause" error="La pause s’écrit en minutes, par exemple 30." promptTitle="Pause" prompt="En minutes, ex. 30" type="whole" operator="between">
      <formula1>0</formula1>
      <formula2>600</formula2>
    </dataValidation>
    <dataValidation sqref="G8:G38" showDropDown="0" showInputMessage="0" showErrorMessage="1" allowBlank="1" errorTitle="Absence" error="Choisissez un motif dans la liste." type="list">
      <formula1>"Congé,Férié,Maladie,Accident du travail,Intempéries,Petit chômage,Récupération,Formation,Autre"</formula1>
    </dataValidation>
    <dataValidation sqref="H8:H38" showDropDown="0" showInputMessage="0" showErrorMessage="1" allowBlank="1" errorTitle="Heures d’absence" error="Nombre d’heures entre 0 et 24, ex. 7,6." type="decimal" operator="between">
      <formula1>0</formula1>
      <formula2>24</formula2>
    </dataValidation>
  </dataValidations>
  <hyperlinks>
    <hyperlink xmlns:r="http://schemas.openxmlformats.org/officeDocument/2006/relationships" ref="A59" r:id="rId1"/>
  </hyperlinks>
  <printOptions horizontalCentered="1"/>
  <pageMargins left="0.4" right="0.4" top="0.5" bottom="0.5" header="0.5" footer="0.5"/>
  <pageSetup orientation="portrait" paperSize="9" fitToHeight="1" fitToWidth="1"/>
  <headerFooter>
    <oddHeader/>
    <oddFooter>&amp;C&amp;8 Modèle gratuit Presta Heure · prestaheure.be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B35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33" t="inlineStr">
        <is>
          <t>Mode d’emploi</t>
        </is>
      </c>
    </row>
    <row r="3">
      <c r="B3" s="34" t="inlineStr">
        <is>
          <t>Une feuille par ouvrier.</t>
        </is>
      </c>
    </row>
    <row r="4">
      <c r="B4" s="35" t="inlineStr">
        <is>
          <t>Faites une copie du fichier par ouvrier, ou dupliquez l’onglet « Semaine » (clic droit sur l’onglet → Déplacer ou copier → Créer une copie).</t>
        </is>
      </c>
    </row>
    <row r="6">
      <c r="B6" s="34" t="inlineStr">
        <is>
          <t>Les cases vertes se remplissent, les grises se calculent.</t>
        </is>
      </c>
    </row>
    <row r="7">
      <c r="B7" s="35" t="inlineStr">
        <is>
          <t>N’écrivez pas dans les cases grises : elles contiennent les formules.</t>
        </is>
      </c>
    </row>
    <row r="9">
      <c r="B9" s="34" t="inlineStr">
        <is>
          <t>Les heures au format 07:30.</t>
        </is>
      </c>
    </row>
    <row r="10">
      <c r="B10" s="35" t="inlineStr">
        <is>
          <t>Avec les deux-points. La pause s’écrit en minutes (30 pour une demi-heure).</t>
        </is>
      </c>
    </row>
    <row r="12">
      <c r="B12" s="34" t="inlineStr">
        <is>
          <t>Le total est en heures décimales.</t>
        </is>
      </c>
    </row>
    <row r="13">
      <c r="B13" s="35" t="inlineStr">
        <is>
          <t>7,50 = 7 h 30 ; 7,60 = 7 h 36. C’est le format que demandent la plupart des secrétariats sociaux.</t>
        </is>
      </c>
    </row>
    <row r="15">
      <c r="B15" s="34" t="inlineStr">
        <is>
          <t>Deux chantiers le même jour ?</t>
        </is>
      </c>
    </row>
    <row r="16">
      <c r="B16" s="35" t="inlineStr">
        <is>
          <t>Chaque jour a deux lignes : une par chantier. Le total du jour les additionne.</t>
        </is>
      </c>
    </row>
    <row r="18">
      <c r="B18" s="34" t="inlineStr">
        <is>
          <t>Travail de nuit.</t>
        </is>
      </c>
    </row>
    <row r="19">
      <c r="B19" s="35" t="inlineStr">
        <is>
          <t>Un départ après minuit (arrivée 22:00, départ 06:00) est calculé correctement.</t>
        </is>
      </c>
    </row>
    <row r="21">
      <c r="B21" s="34" t="inlineStr">
        <is>
          <t>Le mois.</t>
        </is>
      </c>
    </row>
    <row r="22">
      <c r="B22" s="35" t="inlineStr">
        <is>
          <t>L’onglet « Mois » récapitule les heures et les absences (congé, maladie, intempéries…) à transmettre au secrétariat social.</t>
        </is>
      </c>
    </row>
    <row r="24">
      <c r="B24" s="34" t="inlineStr">
        <is>
          <t>Faites signer.</t>
        </is>
      </c>
    </row>
    <row r="25">
      <c r="B25" s="35" t="inlineStr">
        <is>
          <t>L’ouvrier et le responsable signent la feuille chaque semaine. Gardez-la avec vos documents de paie.</t>
        </is>
      </c>
    </row>
    <row r="27">
      <c r="B27" s="34" t="inlineStr">
        <is>
          <t>Ouverture.</t>
        </is>
      </c>
    </row>
    <row r="28">
      <c r="B28" s="35" t="inlineStr">
        <is>
          <t>Le fichier fonctionne dans Excel, LibreOffice, Google Sheets et Numbers.</t>
        </is>
      </c>
    </row>
    <row r="30">
      <c r="B30" s="36" t="inlineStr">
        <is>
          <t>Chantiers de 500 000 € HTVA et plus</t>
        </is>
      </c>
    </row>
    <row r="31" ht="32" customHeight="1">
      <c r="B31" s="35" t="inlineStr">
        <is>
          <t>À partir du 1er avril 2027, les arrivées, départs et pauses y sont enregistrés en temps réel auprès de l’ONSS (Check in and out at Work). Cette feuille ne remplace pas cet enregistrement : prestaheure.be/ciao-chantier-2027</t>
        </is>
      </c>
    </row>
    <row r="33">
      <c r="B33" s="37" t="inlineStr">
        <is>
          <t>Envie d’arrêter le papier ?</t>
        </is>
      </c>
    </row>
    <row r="34" ht="48" customHeight="1">
      <c r="B34" s="35" t="inlineStr">
        <is>
          <t>Avec Presta Heure, chaque ouvrier pointe sur son téléphone (Démarrer / Terminer, GPS ou saisie le soir). Vous voyez qui est où, vous validez la semaine et vous envoyez l’export au secrétariat social. Essai gratuit de 14 jours, sans carte bancaire.</t>
        </is>
      </c>
    </row>
    <row r="35">
      <c r="B35" s="38" t="inlineStr">
        <is>
          <t>Essayer Presta Heure → prestaheure.be</t>
        </is>
      </c>
    </row>
  </sheetData>
  <hyperlinks>
    <hyperlink xmlns:r="http://schemas.openxmlformats.org/officeDocument/2006/relationships" ref="B3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Presta Heure</dc:creator>
  <dc:title xmlns:dc="http://purl.org/dc/elements/1.1/">Feuille de pointage chantier</dc:title>
  <dc:subject xmlns:dc="http://purl.org/dc/elements/1.1/">Modèle gratuit de feuille de pointage des heures pour les entreprises du bâtiment</dc:subject>
  <dcterms:created xmlns:dcterms="http://purl.org/dc/terms/" xmlns:xsi="http://www.w3.org/2001/XMLSchema-instance" xsi:type="dcterms:W3CDTF">2026-10-26T20:06:20Z</dcterms:created>
  <dcterms:modified xmlns:dcterms="http://purl.org/dc/terms/" xmlns:xsi="http://www.w3.org/2001/XMLSchema-instance" xsi:type="dcterms:W3CDTF">2026-10-26T20:06:20Z</dcterms:modified>
</cp:coreProperties>
</file>